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7980" activeTab="1"/>
  </bookViews>
  <sheets>
    <sheet name="Assessment Criteria" sheetId="2" r:id="rId1"/>
    <sheet name="Assessment Modes" sheetId="4" r:id="rId2"/>
    <sheet name="Marking Scheme" sheetId="1" r:id="rId3"/>
    <sheet name="Result Sheet" sheetId="5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5" l="1"/>
  <c r="T7" i="5"/>
  <c r="U7" i="5"/>
  <c r="S8" i="5" l="1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W13" i="5" s="1"/>
  <c r="T13" i="5"/>
  <c r="U13" i="5"/>
  <c r="S14" i="5"/>
  <c r="T14" i="5"/>
  <c r="U14" i="5"/>
  <c r="W7" i="5" l="1"/>
  <c r="W10" i="5"/>
  <c r="W9" i="5"/>
  <c r="W11" i="5"/>
  <c r="W12" i="5"/>
  <c r="W14" i="5"/>
  <c r="W8" i="5"/>
  <c r="AD7" i="5"/>
  <c r="AD8" i="5"/>
  <c r="AD9" i="5"/>
  <c r="AD10" i="5"/>
  <c r="AD11" i="5"/>
  <c r="AD12" i="5"/>
  <c r="AD13" i="5"/>
  <c r="AD14" i="5"/>
  <c r="X7" i="5" l="1"/>
  <c r="Y14" i="5"/>
  <c r="Y13" i="5"/>
  <c r="Y12" i="5"/>
  <c r="X11" i="5"/>
  <c r="Y10" i="5"/>
  <c r="Y9" i="5"/>
  <c r="Y8" i="5"/>
  <c r="X14" i="5" l="1"/>
  <c r="X13" i="5"/>
  <c r="X9" i="5"/>
  <c r="Y7" i="5"/>
  <c r="Y11" i="5"/>
  <c r="X8" i="5"/>
  <c r="X10" i="5"/>
  <c r="X12" i="5"/>
  <c r="E6" i="1" l="1"/>
  <c r="E7" i="1"/>
  <c r="E5" i="1"/>
  <c r="E9" i="1" l="1"/>
</calcChain>
</file>

<file path=xl/sharedStrings.xml><?xml version="1.0" encoding="utf-8"?>
<sst xmlns="http://schemas.openxmlformats.org/spreadsheetml/2006/main" count="148" uniqueCount="78">
  <si>
    <t>Knowledge</t>
  </si>
  <si>
    <t>Application</t>
  </si>
  <si>
    <t>Marks</t>
  </si>
  <si>
    <t>Amounts</t>
  </si>
  <si>
    <t>Comprehension</t>
  </si>
  <si>
    <t>Marks (each)</t>
  </si>
  <si>
    <t>Total</t>
  </si>
  <si>
    <t>Grand Total</t>
  </si>
  <si>
    <t>K1</t>
  </si>
  <si>
    <t>K2</t>
  </si>
  <si>
    <t>K3</t>
  </si>
  <si>
    <t>K4</t>
  </si>
  <si>
    <t>K5</t>
  </si>
  <si>
    <t>C1</t>
  </si>
  <si>
    <t>C2</t>
  </si>
  <si>
    <t>C3</t>
  </si>
  <si>
    <t>C4</t>
  </si>
  <si>
    <t>C5</t>
  </si>
  <si>
    <t>A1</t>
  </si>
  <si>
    <t>A2</t>
  </si>
  <si>
    <t>A3</t>
  </si>
  <si>
    <t>A4</t>
  </si>
  <si>
    <t>Description</t>
  </si>
  <si>
    <t>Criteria</t>
  </si>
  <si>
    <t>Approach</t>
  </si>
  <si>
    <t xml:space="preserve">Group + Class </t>
  </si>
  <si>
    <t>Institute:</t>
  </si>
  <si>
    <t>Group:</t>
  </si>
  <si>
    <t>Bonus 10%</t>
  </si>
  <si>
    <t xml:space="preserve">Student </t>
  </si>
  <si>
    <t>Total Mark</t>
  </si>
  <si>
    <t>Pass/Fail</t>
  </si>
  <si>
    <t>Grade</t>
  </si>
  <si>
    <t>participation &amp; effort</t>
  </si>
  <si>
    <t>managing own learning</t>
  </si>
  <si>
    <t>behaviour &amp; approach</t>
  </si>
  <si>
    <t>TOTAL</t>
  </si>
  <si>
    <t>1 to 4</t>
  </si>
  <si>
    <t>1 to 3</t>
  </si>
  <si>
    <t>Student name &amp; surname</t>
  </si>
  <si>
    <t>&lt;title&gt;</t>
  </si>
  <si>
    <t>A5</t>
  </si>
  <si>
    <t>Discussion &amp; Observation</t>
  </si>
  <si>
    <t>Individual + Class &amp; Home</t>
  </si>
  <si>
    <t>Within small groups, students discuss thoughts and opinions in class in accordance to specified topics. Main points are to be jotted down.</t>
  </si>
  <si>
    <t>Individual and/or Small group + Class &amp; Home</t>
  </si>
  <si>
    <t>L3 - Assessment Criteria</t>
  </si>
  <si>
    <t xml:space="preserve">Recognise the meaning of values </t>
  </si>
  <si>
    <t>Identify the benefits of budgeting skills and time-management</t>
  </si>
  <si>
    <t>Identify the major qualities that contribute to the development of a strong personal intimate relationship</t>
  </si>
  <si>
    <t>Identify qualities which contribute to successful teamwork</t>
  </si>
  <si>
    <t>Identify the major qualities composing a responsible individual</t>
  </si>
  <si>
    <t xml:space="preserve">Identify common personal characteristics of persons who share the same values </t>
  </si>
  <si>
    <t>Explain the necessity of time-management and financial planning to ensure a stable life style</t>
  </si>
  <si>
    <t>Explain personal genuine motives and feelings towards initiating and/or maintaining a personal intimate relationship</t>
  </si>
  <si>
    <t xml:space="preserve">Indicate the assets and hindrances of working with other individuals </t>
  </si>
  <si>
    <t>Predict the impact of a set decision upon the status of a relationship</t>
  </si>
  <si>
    <t>Discuss the implications of acting irresponsibly in varying situations such as intimate engagements, the use of diverse substances and other habitual practices</t>
  </si>
  <si>
    <t>C6</t>
  </si>
  <si>
    <t>Prepare a balanced budget plan</t>
  </si>
  <si>
    <t>Organise a personal week plan timetable</t>
  </si>
  <si>
    <t>Demonstrate adaptability towards working with other individuals</t>
  </si>
  <si>
    <t>Develop practice and engagement of critical thinking</t>
  </si>
  <si>
    <t>Relate own strengths, talents and capabilities with choice of prospective career</t>
  </si>
  <si>
    <t>Reflective Diary</t>
  </si>
  <si>
    <t>Project Task</t>
  </si>
  <si>
    <t>L3 - Assessment Modes</t>
  </si>
  <si>
    <t>L3 - Marking Scheme</t>
  </si>
  <si>
    <t>Ks</t>
  </si>
  <si>
    <t>Cs</t>
  </si>
  <si>
    <t>As</t>
  </si>
  <si>
    <t>Total Criteria</t>
  </si>
  <si>
    <t>K1, K3, C1, C3, C5, C6, A1</t>
  </si>
  <si>
    <t>K4, K5, C4, A4</t>
  </si>
  <si>
    <t>K2, C2, A2, A3, A5</t>
  </si>
  <si>
    <t>Students will be asked to develop a balanced budget plan which will assist them into reaching a specified goal. This will be accompanied by a personalised week plan / to-do list / prioritising strategy.</t>
  </si>
  <si>
    <t>Reflective Tasks</t>
  </si>
  <si>
    <t>Following the delivery of content of each lesson, the students will complete a set of reflective tasks. Topics being tackled within the classroom will circle around Values and Intimate Relationships.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</si>
</sst>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3" fillId="2" borderId="31" xfId="0" applyFont="1" applyFill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3" fillId="2" borderId="28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3" fillId="7" borderId="26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10" borderId="1" xfId="0" applyFont="1" applyFill="1" applyBorder="1"/>
    <xf numFmtId="9" fontId="6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10" borderId="1" xfId="0" applyFont="1" applyFill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/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8" fillId="2" borderId="45" xfId="0" applyFont="1" applyFill="1" applyBorder="1"/>
    <xf numFmtId="0" fontId="7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8" fillId="2" borderId="54" xfId="0" applyFont="1" applyFill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3" fillId="2" borderId="1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8" fillId="13" borderId="58" xfId="0" applyFont="1" applyFill="1" applyBorder="1" applyAlignment="1">
      <alignment horizontal="center" vertical="center"/>
    </xf>
    <xf numFmtId="0" fontId="8" fillId="12" borderId="58" xfId="0" applyFont="1" applyFill="1" applyBorder="1" applyAlignment="1">
      <alignment horizontal="center" vertical="center"/>
    </xf>
    <xf numFmtId="0" fontId="8" fillId="12" borderId="59" xfId="0" applyFont="1" applyFill="1" applyBorder="1" applyAlignment="1">
      <alignment horizontal="center" vertical="center"/>
    </xf>
    <xf numFmtId="0" fontId="8" fillId="13" borderId="61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4" fillId="14" borderId="0" xfId="0" applyFont="1" applyFill="1" applyBorder="1" applyAlignment="1">
      <alignment vertical="center"/>
    </xf>
    <xf numFmtId="0" fontId="3" fillId="14" borderId="5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9" fontId="6" fillId="14" borderId="5" xfId="0" applyNumberFormat="1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9" fontId="9" fillId="10" borderId="27" xfId="0" applyNumberFormat="1" applyFont="1" applyFill="1" applyBorder="1" applyAlignment="1">
      <alignment horizontal="center" vertical="center"/>
    </xf>
    <xf numFmtId="9" fontId="9" fillId="10" borderId="58" xfId="0" applyNumberFormat="1" applyFont="1" applyFill="1" applyBorder="1" applyAlignment="1">
      <alignment horizontal="center" vertical="center"/>
    </xf>
    <xf numFmtId="9" fontId="9" fillId="10" borderId="59" xfId="0" applyNumberFormat="1" applyFont="1" applyFill="1" applyBorder="1" applyAlignment="1">
      <alignment horizontal="center" vertical="center"/>
    </xf>
    <xf numFmtId="9" fontId="9" fillId="14" borderId="5" xfId="0" applyNumberFormat="1" applyFont="1" applyFill="1" applyBorder="1" applyAlignment="1">
      <alignment horizontal="center" vertical="center"/>
    </xf>
    <xf numFmtId="9" fontId="9" fillId="10" borderId="9" xfId="0" applyNumberFormat="1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3" fillId="14" borderId="72" xfId="0" applyFont="1" applyFill="1" applyBorder="1" applyAlignment="1">
      <alignment horizontal="center" vertical="center"/>
    </xf>
    <xf numFmtId="0" fontId="8" fillId="14" borderId="7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13" borderId="73" xfId="0" applyFont="1" applyFill="1" applyBorder="1" applyAlignment="1">
      <alignment horizontal="center" vertical="center" wrapText="1"/>
    </xf>
    <xf numFmtId="9" fontId="9" fillId="10" borderId="69" xfId="0" applyNumberFormat="1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8" fillId="12" borderId="62" xfId="0" applyFont="1" applyFill="1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0" fillId="0" borderId="76" xfId="0" applyBorder="1"/>
    <xf numFmtId="0" fontId="0" fillId="0" borderId="0" xfId="0" applyBorder="1" applyAlignment="1">
      <alignment horizontal="left"/>
    </xf>
    <xf numFmtId="0" fontId="1" fillId="0" borderId="76" xfId="0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0" fontId="1" fillId="0" borderId="77" xfId="0" applyFont="1" applyBorder="1" applyAlignment="1">
      <alignment vertical="center"/>
    </xf>
    <xf numFmtId="0" fontId="0" fillId="0" borderId="77" xfId="0" applyBorder="1"/>
    <xf numFmtId="0" fontId="0" fillId="0" borderId="76" xfId="0" applyBorder="1" applyAlignment="1"/>
  </cellXfs>
  <cellStyles count="1">
    <cellStyle name="Normal" xfId="0" builtinId="0"/>
  </cellStyles>
  <dxfs count="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topLeftCell="A9" zoomScaleNormal="100" workbookViewId="0">
      <selection activeCell="B27" activeCellId="1" sqref="B24:C25 B27:C27"/>
    </sheetView>
  </sheetViews>
  <sheetFormatPr defaultRowHeight="15" x14ac:dyDescent="0.25"/>
  <cols>
    <col min="1" max="1" width="3.7109375" customWidth="1"/>
    <col min="3" max="3" width="153.5703125" customWidth="1"/>
    <col min="4" max="5" width="107.42578125" customWidth="1"/>
  </cols>
  <sheetData>
    <row r="1" spans="2:3" thickBot="1" x14ac:dyDescent="0.35"/>
    <row r="2" spans="2:3" ht="39.950000000000003" customHeight="1" thickBot="1" x14ac:dyDescent="0.35">
      <c r="B2" s="146" t="s">
        <v>46</v>
      </c>
      <c r="C2" s="147"/>
    </row>
    <row r="3" spans="2:3" thickBot="1" x14ac:dyDescent="0.35"/>
    <row r="4" spans="2:3" s="1" customFormat="1" ht="20.100000000000001" customHeight="1" thickBot="1" x14ac:dyDescent="0.35">
      <c r="B4" s="140" t="s">
        <v>0</v>
      </c>
      <c r="C4" s="141"/>
    </row>
    <row r="5" spans="2:3" s="1" customFormat="1" ht="20.100000000000001" customHeight="1" x14ac:dyDescent="0.3">
      <c r="B5" s="23"/>
      <c r="C5" s="24"/>
    </row>
    <row r="6" spans="2:3" s="1" customFormat="1" ht="20.100000000000001" customHeight="1" x14ac:dyDescent="0.3">
      <c r="B6" s="40" t="s">
        <v>8</v>
      </c>
      <c r="C6" s="41" t="s">
        <v>47</v>
      </c>
    </row>
    <row r="7" spans="2:3" s="1" customFormat="1" ht="20.100000000000001" customHeight="1" x14ac:dyDescent="0.3">
      <c r="B7" s="42" t="s">
        <v>9</v>
      </c>
      <c r="C7" s="43" t="s">
        <v>48</v>
      </c>
    </row>
    <row r="8" spans="2:3" s="1" customFormat="1" ht="20.100000000000001" customHeight="1" x14ac:dyDescent="0.3">
      <c r="B8" s="42" t="s">
        <v>10</v>
      </c>
      <c r="C8" s="43" t="s">
        <v>49</v>
      </c>
    </row>
    <row r="9" spans="2:3" s="1" customFormat="1" ht="20.100000000000001" customHeight="1" x14ac:dyDescent="0.3">
      <c r="B9" s="42" t="s">
        <v>11</v>
      </c>
      <c r="C9" s="43" t="s">
        <v>50</v>
      </c>
    </row>
    <row r="10" spans="2:3" s="1" customFormat="1" ht="20.100000000000001" customHeight="1" thickBot="1" x14ac:dyDescent="0.35">
      <c r="B10" s="44" t="s">
        <v>12</v>
      </c>
      <c r="C10" s="45" t="s">
        <v>51</v>
      </c>
    </row>
    <row r="11" spans="2:3" s="1" customFormat="1" ht="20.100000000000001" customHeight="1" thickBot="1" x14ac:dyDescent="0.35">
      <c r="B11" s="2"/>
      <c r="C11" s="2"/>
    </row>
    <row r="12" spans="2:3" s="1" customFormat="1" ht="20.100000000000001" customHeight="1" thickBot="1" x14ac:dyDescent="0.35">
      <c r="B12" s="142" t="s">
        <v>4</v>
      </c>
      <c r="C12" s="143"/>
    </row>
    <row r="13" spans="2:3" s="1" customFormat="1" ht="20.100000000000001" customHeight="1" x14ac:dyDescent="0.3">
      <c r="B13" s="23"/>
      <c r="C13" s="24"/>
    </row>
    <row r="14" spans="2:3" s="1" customFormat="1" ht="20.100000000000001" customHeight="1" x14ac:dyDescent="0.3">
      <c r="B14" s="40" t="s">
        <v>13</v>
      </c>
      <c r="C14" s="41" t="s">
        <v>52</v>
      </c>
    </row>
    <row r="15" spans="2:3" s="1" customFormat="1" ht="20.100000000000001" customHeight="1" x14ac:dyDescent="0.3">
      <c r="B15" s="42" t="s">
        <v>14</v>
      </c>
      <c r="C15" s="43" t="s">
        <v>53</v>
      </c>
    </row>
    <row r="16" spans="2:3" s="1" customFormat="1" ht="20.100000000000001" customHeight="1" x14ac:dyDescent="0.3">
      <c r="B16" s="42" t="s">
        <v>15</v>
      </c>
      <c r="C16" s="43" t="s">
        <v>54</v>
      </c>
    </row>
    <row r="17" spans="2:3" s="1" customFormat="1" ht="20.100000000000001" customHeight="1" x14ac:dyDescent="0.3">
      <c r="B17" s="42" t="s">
        <v>16</v>
      </c>
      <c r="C17" s="43" t="s">
        <v>55</v>
      </c>
    </row>
    <row r="18" spans="2:3" s="1" customFormat="1" ht="20.100000000000001" customHeight="1" x14ac:dyDescent="0.25">
      <c r="B18" s="42" t="s">
        <v>17</v>
      </c>
      <c r="C18" s="43" t="s">
        <v>56</v>
      </c>
    </row>
    <row r="19" spans="2:3" s="1" customFormat="1" ht="20.100000000000001" customHeight="1" thickBot="1" x14ac:dyDescent="0.3">
      <c r="B19" s="26" t="s">
        <v>58</v>
      </c>
      <c r="C19" s="25" t="s">
        <v>57</v>
      </c>
    </row>
    <row r="20" spans="2:3" s="1" customFormat="1" ht="20.100000000000001" customHeight="1" thickBot="1" x14ac:dyDescent="0.3">
      <c r="B20" s="2"/>
      <c r="C20" s="2"/>
    </row>
    <row r="21" spans="2:3" s="1" customFormat="1" ht="20.100000000000001" customHeight="1" thickBot="1" x14ac:dyDescent="0.3">
      <c r="B21" s="144" t="s">
        <v>1</v>
      </c>
      <c r="C21" s="145"/>
    </row>
    <row r="22" spans="2:3" s="1" customFormat="1" ht="20.100000000000001" customHeight="1" x14ac:dyDescent="0.25">
      <c r="B22" s="23"/>
      <c r="C22" s="27"/>
    </row>
    <row r="23" spans="2:3" s="1" customFormat="1" ht="20.100000000000001" customHeight="1" x14ac:dyDescent="0.25">
      <c r="B23" s="40" t="s">
        <v>18</v>
      </c>
      <c r="C23" s="41" t="s">
        <v>63</v>
      </c>
    </row>
    <row r="24" spans="2:3" s="1" customFormat="1" ht="20.100000000000001" customHeight="1" x14ac:dyDescent="0.25">
      <c r="B24" s="42" t="s">
        <v>19</v>
      </c>
      <c r="C24" s="43" t="s">
        <v>59</v>
      </c>
    </row>
    <row r="25" spans="2:3" s="1" customFormat="1" ht="20.100000000000001" customHeight="1" x14ac:dyDescent="0.25">
      <c r="B25" s="42" t="s">
        <v>20</v>
      </c>
      <c r="C25" s="43" t="s">
        <v>60</v>
      </c>
    </row>
    <row r="26" spans="2:3" s="1" customFormat="1" ht="20.100000000000001" customHeight="1" x14ac:dyDescent="0.25">
      <c r="B26" s="42" t="s">
        <v>21</v>
      </c>
      <c r="C26" s="43" t="s">
        <v>61</v>
      </c>
    </row>
    <row r="27" spans="2:3" s="1" customFormat="1" ht="20.100000000000001" customHeight="1" thickBot="1" x14ac:dyDescent="0.3">
      <c r="B27" s="26" t="s">
        <v>41</v>
      </c>
      <c r="C27" s="25" t="s">
        <v>62</v>
      </c>
    </row>
  </sheetData>
  <mergeCells count="4">
    <mergeCell ref="B4:C4"/>
    <mergeCell ref="B12:C12"/>
    <mergeCell ref="B21:C21"/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tabSelected="1" topLeftCell="A14" workbookViewId="0">
      <selection activeCell="M23" sqref="M23"/>
    </sheetView>
  </sheetViews>
  <sheetFormatPr defaultRowHeight="15" x14ac:dyDescent="0.25"/>
  <cols>
    <col min="1" max="1" width="4.7109375" customWidth="1"/>
    <col min="2" max="2" width="14" customWidth="1"/>
    <col min="3" max="3" width="64.42578125" style="28" customWidth="1"/>
    <col min="4" max="4" width="3.85546875" customWidth="1"/>
    <col min="5" max="5" width="5.85546875" customWidth="1"/>
    <col min="12" max="12" width="9.85546875" customWidth="1"/>
  </cols>
  <sheetData>
    <row r="1" spans="2:22" thickBot="1" x14ac:dyDescent="0.35"/>
    <row r="2" spans="2:22" ht="39.950000000000003" customHeight="1" thickBot="1" x14ac:dyDescent="0.3">
      <c r="B2" s="146" t="s">
        <v>66</v>
      </c>
      <c r="C2" s="147"/>
    </row>
    <row r="3" spans="2:22" ht="16.5" thickBot="1" x14ac:dyDescent="0.3">
      <c r="E3" s="168" t="s">
        <v>8</v>
      </c>
      <c r="F3" s="173" t="s">
        <v>47</v>
      </c>
      <c r="G3" s="173"/>
      <c r="H3" s="173"/>
      <c r="I3" s="173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</row>
    <row r="4" spans="2:22" ht="30" customHeight="1" thickBot="1" x14ac:dyDescent="0.3">
      <c r="B4" s="150" t="s">
        <v>76</v>
      </c>
      <c r="C4" s="151"/>
      <c r="E4" s="168" t="s">
        <v>10</v>
      </c>
      <c r="F4" s="172" t="s">
        <v>49</v>
      </c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1"/>
      <c r="R4" s="171"/>
      <c r="S4" s="171"/>
      <c r="T4" s="171"/>
      <c r="U4" s="171"/>
      <c r="V4" s="171"/>
    </row>
    <row r="5" spans="2:22" ht="15" customHeight="1" x14ac:dyDescent="0.25">
      <c r="B5" s="23"/>
      <c r="C5" s="29"/>
      <c r="E5" s="168" t="s">
        <v>13</v>
      </c>
      <c r="F5" s="173" t="s">
        <v>52</v>
      </c>
      <c r="G5" s="173"/>
      <c r="H5" s="173"/>
      <c r="I5" s="173"/>
      <c r="J5" s="173"/>
      <c r="K5" s="173"/>
      <c r="L5" s="173"/>
      <c r="M5" s="173"/>
      <c r="N5" s="173"/>
      <c r="O5" s="171"/>
      <c r="P5" s="171"/>
      <c r="Q5" s="171"/>
      <c r="R5" s="171"/>
      <c r="S5" s="171"/>
      <c r="T5" s="171"/>
      <c r="U5" s="171"/>
      <c r="V5" s="171"/>
    </row>
    <row r="6" spans="2:22" ht="69.95" customHeight="1" x14ac:dyDescent="0.25">
      <c r="B6" s="30" t="s">
        <v>22</v>
      </c>
      <c r="C6" s="46" t="s">
        <v>77</v>
      </c>
      <c r="E6" s="168" t="s">
        <v>15</v>
      </c>
      <c r="F6" s="172" t="s">
        <v>54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1"/>
      <c r="S6" s="171"/>
      <c r="T6" s="171"/>
      <c r="U6" s="171"/>
      <c r="V6" s="171"/>
    </row>
    <row r="7" spans="2:22" ht="30" customHeight="1" x14ac:dyDescent="0.25">
      <c r="B7" s="32" t="s">
        <v>24</v>
      </c>
      <c r="C7" s="47" t="s">
        <v>43</v>
      </c>
      <c r="E7" s="168" t="s">
        <v>17</v>
      </c>
      <c r="F7" s="173" t="s">
        <v>56</v>
      </c>
      <c r="G7" s="173"/>
      <c r="H7" s="173"/>
      <c r="I7" s="173"/>
      <c r="J7" s="173"/>
      <c r="K7" s="173"/>
      <c r="L7" s="173"/>
      <c r="M7" s="173"/>
      <c r="N7" s="171"/>
      <c r="O7" s="171"/>
      <c r="P7" s="171"/>
      <c r="Q7" s="171"/>
      <c r="R7" s="171"/>
      <c r="S7" s="171"/>
      <c r="T7" s="171"/>
      <c r="U7" s="171"/>
      <c r="V7" s="171"/>
    </row>
    <row r="8" spans="2:22" ht="30" customHeight="1" x14ac:dyDescent="0.25">
      <c r="B8" s="30" t="s">
        <v>23</v>
      </c>
      <c r="C8" s="47" t="s">
        <v>72</v>
      </c>
      <c r="E8" s="168" t="s">
        <v>58</v>
      </c>
      <c r="F8" s="172" t="s">
        <v>57</v>
      </c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</row>
    <row r="9" spans="2:22" ht="30" customHeight="1" thickBot="1" x14ac:dyDescent="0.3">
      <c r="B9" s="49" t="s">
        <v>2</v>
      </c>
      <c r="C9" s="48">
        <v>38</v>
      </c>
      <c r="E9" s="168" t="s">
        <v>18</v>
      </c>
      <c r="F9" s="172" t="s">
        <v>63</v>
      </c>
      <c r="G9" s="172"/>
      <c r="H9" s="172"/>
      <c r="I9" s="172"/>
      <c r="J9" s="172"/>
      <c r="K9" s="172"/>
      <c r="L9" s="172"/>
      <c r="M9" s="172"/>
      <c r="N9" s="172"/>
      <c r="O9" s="171"/>
      <c r="P9" s="171"/>
      <c r="Q9" s="171"/>
      <c r="R9" s="171"/>
      <c r="S9" s="171"/>
      <c r="T9" s="171"/>
      <c r="U9" s="171"/>
      <c r="V9" s="171"/>
    </row>
    <row r="10" spans="2:22" ht="15" customHeight="1" thickBot="1" x14ac:dyDescent="0.3">
      <c r="B10" s="1"/>
      <c r="C10" s="1"/>
    </row>
    <row r="11" spans="2:22" ht="30" customHeight="1" thickBot="1" x14ac:dyDescent="0.35">
      <c r="B11" s="148" t="s">
        <v>42</v>
      </c>
      <c r="C11" s="149"/>
    </row>
    <row r="12" spans="2:22" ht="15" customHeight="1" x14ac:dyDescent="0.25">
      <c r="B12" s="23"/>
      <c r="C12" s="29"/>
    </row>
    <row r="13" spans="2:22" ht="60" customHeight="1" x14ac:dyDescent="0.25">
      <c r="B13" s="30" t="s">
        <v>22</v>
      </c>
      <c r="C13" s="33" t="s">
        <v>44</v>
      </c>
      <c r="E13" s="168" t="s">
        <v>11</v>
      </c>
      <c r="F13" s="174" t="s">
        <v>50</v>
      </c>
      <c r="G13" s="175"/>
      <c r="H13" s="175"/>
      <c r="I13" s="175"/>
      <c r="J13" s="175"/>
      <c r="K13" s="175"/>
    </row>
    <row r="14" spans="2:22" ht="30" customHeight="1" x14ac:dyDescent="0.25">
      <c r="B14" s="32" t="s">
        <v>24</v>
      </c>
      <c r="C14" s="47" t="s">
        <v>25</v>
      </c>
      <c r="E14" s="168" t="s">
        <v>12</v>
      </c>
      <c r="F14" s="169" t="s">
        <v>51</v>
      </c>
      <c r="G14" s="170"/>
      <c r="H14" s="170"/>
      <c r="I14" s="170"/>
      <c r="J14" s="170"/>
      <c r="K14" s="170"/>
      <c r="L14" s="170"/>
    </row>
    <row r="15" spans="2:22" ht="30" customHeight="1" x14ac:dyDescent="0.25">
      <c r="B15" s="30" t="s">
        <v>23</v>
      </c>
      <c r="C15" s="47" t="s">
        <v>73</v>
      </c>
      <c r="E15" s="168" t="s">
        <v>16</v>
      </c>
      <c r="F15" s="169" t="s">
        <v>55</v>
      </c>
      <c r="G15" s="170"/>
      <c r="H15" s="170"/>
      <c r="I15" s="170"/>
      <c r="J15" s="170"/>
      <c r="K15" s="170"/>
      <c r="L15" s="170"/>
    </row>
    <row r="16" spans="2:22" ht="30" customHeight="1" thickBot="1" x14ac:dyDescent="0.3">
      <c r="B16" s="34" t="s">
        <v>2</v>
      </c>
      <c r="C16" s="50">
        <v>23</v>
      </c>
      <c r="E16" s="168" t="s">
        <v>21</v>
      </c>
      <c r="F16" s="169" t="s">
        <v>61</v>
      </c>
      <c r="G16" s="170"/>
      <c r="H16" s="170"/>
      <c r="I16" s="170"/>
      <c r="J16" s="170"/>
      <c r="K16" s="170"/>
      <c r="L16" s="170"/>
    </row>
    <row r="17" spans="2:15" ht="16.5" thickBot="1" x14ac:dyDescent="0.3">
      <c r="B17" s="1"/>
      <c r="C17" s="35"/>
    </row>
    <row r="18" spans="2:15" ht="30" customHeight="1" thickBot="1" x14ac:dyDescent="0.3">
      <c r="B18" s="152" t="s">
        <v>65</v>
      </c>
      <c r="C18" s="153"/>
    </row>
    <row r="19" spans="2:15" ht="15" customHeight="1" x14ac:dyDescent="0.25">
      <c r="B19" s="23"/>
      <c r="C19" s="29"/>
      <c r="E19" s="168" t="s">
        <v>9</v>
      </c>
      <c r="F19" s="174" t="s">
        <v>48</v>
      </c>
      <c r="G19" s="175"/>
      <c r="H19" s="175"/>
      <c r="I19" s="175"/>
      <c r="J19" s="175"/>
      <c r="K19" s="175"/>
      <c r="L19" s="175"/>
    </row>
    <row r="20" spans="2:15" ht="90" customHeight="1" x14ac:dyDescent="0.25">
      <c r="B20" s="30" t="s">
        <v>22</v>
      </c>
      <c r="C20" s="31" t="s">
        <v>75</v>
      </c>
      <c r="E20" s="168" t="s">
        <v>14</v>
      </c>
      <c r="F20" s="169" t="s">
        <v>53</v>
      </c>
      <c r="G20" s="176"/>
      <c r="H20" s="170"/>
      <c r="I20" s="170"/>
      <c r="J20" s="170"/>
      <c r="K20" s="170"/>
      <c r="L20" s="170"/>
      <c r="M20" s="170"/>
      <c r="N20" s="170"/>
      <c r="O20" s="170"/>
    </row>
    <row r="21" spans="2:15" ht="30" customHeight="1" x14ac:dyDescent="0.25">
      <c r="B21" s="32" t="s">
        <v>24</v>
      </c>
      <c r="C21" s="47" t="s">
        <v>45</v>
      </c>
      <c r="E21" s="168" t="s">
        <v>19</v>
      </c>
      <c r="F21" s="174" t="s">
        <v>59</v>
      </c>
      <c r="G21" s="175"/>
      <c r="H21" s="175"/>
      <c r="I21" s="175"/>
    </row>
    <row r="22" spans="2:15" ht="30" customHeight="1" x14ac:dyDescent="0.25">
      <c r="B22" s="30" t="s">
        <v>23</v>
      </c>
      <c r="C22" s="47" t="s">
        <v>74</v>
      </c>
      <c r="E22" s="168" t="s">
        <v>20</v>
      </c>
      <c r="F22" s="174" t="s">
        <v>60</v>
      </c>
      <c r="G22" s="175"/>
      <c r="H22" s="175"/>
      <c r="I22" s="175"/>
      <c r="J22" s="175"/>
    </row>
    <row r="23" spans="2:15" ht="30" customHeight="1" thickBot="1" x14ac:dyDescent="0.3">
      <c r="B23" s="34" t="s">
        <v>2</v>
      </c>
      <c r="C23" s="50">
        <v>39</v>
      </c>
      <c r="E23" s="168" t="s">
        <v>41</v>
      </c>
      <c r="F23" s="169" t="s">
        <v>62</v>
      </c>
      <c r="G23" s="170"/>
      <c r="H23" s="170"/>
      <c r="I23" s="170"/>
      <c r="J23" s="170"/>
      <c r="K23" s="170"/>
    </row>
  </sheetData>
  <mergeCells count="11">
    <mergeCell ref="B2:C2"/>
    <mergeCell ref="B11:C11"/>
    <mergeCell ref="B4:C4"/>
    <mergeCell ref="B18:C18"/>
    <mergeCell ref="F3:I3"/>
    <mergeCell ref="F4:P4"/>
    <mergeCell ref="F5:N5"/>
    <mergeCell ref="F6:Q6"/>
    <mergeCell ref="F7:M7"/>
    <mergeCell ref="F8:V8"/>
    <mergeCell ref="F9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E15" sqref="E15"/>
    </sheetView>
  </sheetViews>
  <sheetFormatPr defaultRowHeight="15" x14ac:dyDescent="0.25"/>
  <cols>
    <col min="2" max="2" width="25.7109375" customWidth="1"/>
    <col min="3" max="5" width="15.7109375" customWidth="1"/>
  </cols>
  <sheetData>
    <row r="1" spans="2:5" thickBot="1" x14ac:dyDescent="0.35"/>
    <row r="2" spans="2:5" s="21" customFormat="1" ht="39.950000000000003" customHeight="1" thickBot="1" x14ac:dyDescent="0.35">
      <c r="B2" s="146" t="s">
        <v>67</v>
      </c>
      <c r="C2" s="154"/>
      <c r="D2" s="154"/>
      <c r="E2" s="147"/>
    </row>
    <row r="3" spans="2:5" ht="15" customHeight="1" thickBot="1" x14ac:dyDescent="0.35"/>
    <row r="4" spans="2:5" ht="30" customHeight="1" x14ac:dyDescent="0.3">
      <c r="B4" s="3"/>
      <c r="C4" s="14" t="s">
        <v>3</v>
      </c>
      <c r="D4" s="15" t="s">
        <v>5</v>
      </c>
      <c r="E4" s="22" t="s">
        <v>6</v>
      </c>
    </row>
    <row r="5" spans="2:5" ht="30" customHeight="1" x14ac:dyDescent="0.3">
      <c r="B5" s="36" t="s">
        <v>0</v>
      </c>
      <c r="C5" s="16">
        <v>5</v>
      </c>
      <c r="D5" s="8">
        <v>4</v>
      </c>
      <c r="E5" s="10">
        <f>C5*D5</f>
        <v>20</v>
      </c>
    </row>
    <row r="6" spans="2:5" ht="30" customHeight="1" x14ac:dyDescent="0.3">
      <c r="B6" s="37" t="s">
        <v>4</v>
      </c>
      <c r="C6" s="17">
        <v>6</v>
      </c>
      <c r="D6" s="9">
        <v>5</v>
      </c>
      <c r="E6" s="11">
        <f t="shared" ref="E6:E7" si="0">C6*D6</f>
        <v>30</v>
      </c>
    </row>
    <row r="7" spans="2:5" ht="30" customHeight="1" thickBot="1" x14ac:dyDescent="0.35">
      <c r="B7" s="19" t="s">
        <v>1</v>
      </c>
      <c r="C7" s="18">
        <v>5</v>
      </c>
      <c r="D7" s="12">
        <v>10</v>
      </c>
      <c r="E7" s="13">
        <f t="shared" si="0"/>
        <v>50</v>
      </c>
    </row>
    <row r="8" spans="2:5" ht="15" customHeight="1" thickBot="1" x14ac:dyDescent="0.35">
      <c r="B8" s="4"/>
      <c r="C8" s="5"/>
      <c r="D8" s="5"/>
      <c r="E8" s="6"/>
    </row>
    <row r="9" spans="2:5" ht="30" customHeight="1" thickBot="1" x14ac:dyDescent="0.35">
      <c r="B9" s="38" t="s">
        <v>7</v>
      </c>
      <c r="C9" s="7"/>
      <c r="D9" s="7"/>
      <c r="E9" s="20">
        <f>SUM(E5:E7)</f>
        <v>100</v>
      </c>
    </row>
    <row r="10" spans="2:5" ht="15.6" x14ac:dyDescent="0.3">
      <c r="B10" s="1"/>
      <c r="C10" s="1"/>
      <c r="D10" s="1"/>
      <c r="E10" s="1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18" sqref="Q18"/>
    </sheetView>
  </sheetViews>
  <sheetFormatPr defaultRowHeight="15" x14ac:dyDescent="0.25"/>
  <cols>
    <col min="1" max="1" width="25.7109375" customWidth="1"/>
    <col min="2" max="17" width="6.7109375" customWidth="1"/>
    <col min="18" max="18" width="3.28515625" customWidth="1"/>
    <col min="19" max="21" width="6.7109375" customWidth="1"/>
    <col min="22" max="22" width="3.28515625" customWidth="1"/>
    <col min="23" max="25" width="14.7109375" customWidth="1"/>
    <col min="26" max="26" width="3.28515625" customWidth="1"/>
    <col min="27" max="30" width="15.7109375" customWidth="1"/>
  </cols>
  <sheetData>
    <row r="1" spans="1:30" ht="50.1" customHeight="1" thickBot="1" x14ac:dyDescent="0.35">
      <c r="A1" s="39" t="s">
        <v>26</v>
      </c>
      <c r="B1" s="161" t="s">
        <v>40</v>
      </c>
      <c r="C1" s="162"/>
      <c r="D1" s="162"/>
      <c r="E1" s="163"/>
      <c r="F1" s="164"/>
      <c r="G1" s="132"/>
      <c r="J1" s="51"/>
      <c r="K1" s="51"/>
      <c r="L1" s="51"/>
      <c r="M1" s="51"/>
      <c r="N1" s="51"/>
      <c r="O1" s="51"/>
      <c r="P1" s="51"/>
      <c r="Q1" s="51"/>
      <c r="S1" s="51"/>
      <c r="T1" s="51"/>
      <c r="U1" s="51"/>
      <c r="X1" s="39" t="s">
        <v>27</v>
      </c>
      <c r="Y1" s="52" t="s">
        <v>40</v>
      </c>
      <c r="Z1" s="53"/>
      <c r="AA1" s="146" t="s">
        <v>28</v>
      </c>
      <c r="AB1" s="154"/>
      <c r="AC1" s="154"/>
      <c r="AD1" s="147"/>
    </row>
    <row r="2" spans="1:30" thickBo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S2" s="53"/>
      <c r="T2" s="53"/>
      <c r="U2" s="53"/>
      <c r="V2" s="109"/>
      <c r="W2" s="53"/>
      <c r="X2" s="54"/>
      <c r="Y2" s="53"/>
      <c r="Z2" s="53"/>
      <c r="AA2" s="53"/>
      <c r="AB2" s="53"/>
      <c r="AC2" s="53"/>
      <c r="AD2" s="53"/>
    </row>
    <row r="3" spans="1:30" ht="50.1" customHeight="1" thickBot="1" x14ac:dyDescent="0.35">
      <c r="A3" s="20" t="s">
        <v>29</v>
      </c>
      <c r="B3" s="155" t="s">
        <v>64</v>
      </c>
      <c r="C3" s="156"/>
      <c r="D3" s="156"/>
      <c r="E3" s="156"/>
      <c r="F3" s="156"/>
      <c r="G3" s="156"/>
      <c r="H3" s="157"/>
      <c r="I3" s="158" t="s">
        <v>42</v>
      </c>
      <c r="J3" s="159"/>
      <c r="K3" s="159"/>
      <c r="L3" s="159"/>
      <c r="M3" s="158" t="s">
        <v>65</v>
      </c>
      <c r="N3" s="159"/>
      <c r="O3" s="159"/>
      <c r="P3" s="159"/>
      <c r="Q3" s="160"/>
      <c r="R3" s="130"/>
      <c r="S3" s="165" t="s">
        <v>71</v>
      </c>
      <c r="T3" s="166"/>
      <c r="U3" s="167"/>
      <c r="V3" s="110"/>
      <c r="W3" s="20" t="s">
        <v>30</v>
      </c>
      <c r="X3" s="55" t="s">
        <v>31</v>
      </c>
      <c r="Y3" s="55" t="s">
        <v>32</v>
      </c>
      <c r="Z3" s="56"/>
      <c r="AA3" s="57" t="s">
        <v>33</v>
      </c>
      <c r="AB3" s="57" t="s">
        <v>34</v>
      </c>
      <c r="AC3" s="58" t="s">
        <v>35</v>
      </c>
      <c r="AD3" s="59" t="s">
        <v>36</v>
      </c>
    </row>
    <row r="4" spans="1:30" ht="24.95" customHeight="1" thickBot="1" x14ac:dyDescent="0.35">
      <c r="A4" s="91"/>
      <c r="B4" s="120" t="s">
        <v>8</v>
      </c>
      <c r="C4" s="121" t="s">
        <v>10</v>
      </c>
      <c r="D4" s="104" t="s">
        <v>13</v>
      </c>
      <c r="E4" s="104" t="s">
        <v>15</v>
      </c>
      <c r="F4" s="104" t="s">
        <v>17</v>
      </c>
      <c r="G4" s="133" t="s">
        <v>58</v>
      </c>
      <c r="H4" s="138" t="s">
        <v>18</v>
      </c>
      <c r="I4" s="122" t="s">
        <v>11</v>
      </c>
      <c r="J4" s="123" t="s">
        <v>12</v>
      </c>
      <c r="K4" s="101" t="s">
        <v>16</v>
      </c>
      <c r="L4" s="102" t="s">
        <v>21</v>
      </c>
      <c r="M4" s="122" t="s">
        <v>9</v>
      </c>
      <c r="N4" s="101" t="s">
        <v>14</v>
      </c>
      <c r="O4" s="102" t="s">
        <v>19</v>
      </c>
      <c r="P4" s="139" t="s">
        <v>20</v>
      </c>
      <c r="Q4" s="103" t="s">
        <v>41</v>
      </c>
      <c r="R4" s="131"/>
      <c r="S4" s="124" t="s">
        <v>68</v>
      </c>
      <c r="T4" s="119" t="s">
        <v>69</v>
      </c>
      <c r="U4" s="105" t="s">
        <v>70</v>
      </c>
      <c r="V4" s="111"/>
      <c r="W4" s="91"/>
      <c r="X4" s="55"/>
      <c r="Y4" s="55"/>
      <c r="Z4" s="56"/>
      <c r="AA4" s="125"/>
      <c r="AB4" s="125"/>
      <c r="AC4" s="126"/>
      <c r="AD4" s="127"/>
    </row>
    <row r="5" spans="1:30" ht="24.95" customHeight="1" thickBot="1" x14ac:dyDescent="0.35">
      <c r="A5" s="60"/>
      <c r="B5" s="114">
        <v>0.04</v>
      </c>
      <c r="C5" s="115">
        <v>0.04</v>
      </c>
      <c r="D5" s="115">
        <v>0.05</v>
      </c>
      <c r="E5" s="115">
        <v>0.05</v>
      </c>
      <c r="F5" s="115">
        <v>0.05</v>
      </c>
      <c r="G5" s="134">
        <v>0.05</v>
      </c>
      <c r="H5" s="116">
        <v>0.1</v>
      </c>
      <c r="I5" s="114">
        <v>0.04</v>
      </c>
      <c r="J5" s="115">
        <v>0.04</v>
      </c>
      <c r="K5" s="115">
        <v>0.05</v>
      </c>
      <c r="L5" s="115">
        <v>0.1</v>
      </c>
      <c r="M5" s="114">
        <v>0.04</v>
      </c>
      <c r="N5" s="115">
        <v>0.05</v>
      </c>
      <c r="O5" s="115">
        <v>0.1</v>
      </c>
      <c r="P5" s="134">
        <v>0.1</v>
      </c>
      <c r="Q5" s="116">
        <v>0.1</v>
      </c>
      <c r="R5" s="117"/>
      <c r="S5" s="118">
        <v>0.2</v>
      </c>
      <c r="T5" s="118">
        <v>0.3</v>
      </c>
      <c r="U5" s="118">
        <v>0.5</v>
      </c>
      <c r="V5" s="112"/>
      <c r="W5" s="61"/>
      <c r="X5" s="62"/>
      <c r="Y5" s="63"/>
      <c r="Z5" s="56"/>
      <c r="AA5" s="128" t="s">
        <v>37</v>
      </c>
      <c r="AB5" s="128" t="s">
        <v>38</v>
      </c>
      <c r="AC5" s="129" t="s">
        <v>38</v>
      </c>
      <c r="AD5" s="64"/>
    </row>
    <row r="6" spans="1:30" ht="24.95" customHeight="1" x14ac:dyDescent="0.3">
      <c r="A6" s="65"/>
      <c r="B6" s="92"/>
      <c r="C6" s="93"/>
      <c r="D6" s="93"/>
      <c r="E6" s="93"/>
      <c r="F6" s="93"/>
      <c r="G6" s="135"/>
      <c r="H6" s="94"/>
      <c r="I6" s="92"/>
      <c r="J6" s="93"/>
      <c r="K6" s="93"/>
      <c r="L6" s="93"/>
      <c r="M6" s="92"/>
      <c r="N6" s="93"/>
      <c r="O6" s="93"/>
      <c r="P6" s="135"/>
      <c r="Q6" s="94"/>
      <c r="R6" s="113"/>
      <c r="S6" s="106"/>
      <c r="T6" s="106"/>
      <c r="U6" s="106"/>
      <c r="V6" s="113"/>
      <c r="W6" s="66"/>
      <c r="X6" s="67"/>
      <c r="Y6" s="68"/>
      <c r="Z6" s="69"/>
      <c r="AA6" s="70"/>
      <c r="AB6" s="71"/>
      <c r="AC6" s="72"/>
      <c r="AD6" s="68"/>
    </row>
    <row r="7" spans="1:30" ht="24.95" customHeight="1" x14ac:dyDescent="0.3">
      <c r="A7" s="73" t="s">
        <v>39</v>
      </c>
      <c r="B7" s="95">
        <v>4</v>
      </c>
      <c r="C7" s="96">
        <v>4</v>
      </c>
      <c r="D7" s="96">
        <v>5</v>
      </c>
      <c r="E7" s="96">
        <v>5</v>
      </c>
      <c r="F7" s="96">
        <v>5</v>
      </c>
      <c r="G7" s="136">
        <v>5</v>
      </c>
      <c r="H7" s="97">
        <v>10</v>
      </c>
      <c r="I7" s="95">
        <v>4</v>
      </c>
      <c r="J7" s="96">
        <v>4</v>
      </c>
      <c r="K7" s="96">
        <v>5</v>
      </c>
      <c r="L7" s="96">
        <v>10</v>
      </c>
      <c r="M7" s="95">
        <v>4</v>
      </c>
      <c r="N7" s="96">
        <v>5</v>
      </c>
      <c r="O7" s="96">
        <v>10</v>
      </c>
      <c r="P7" s="136">
        <v>10</v>
      </c>
      <c r="Q7" s="97">
        <v>10</v>
      </c>
      <c r="R7" s="113"/>
      <c r="S7" s="107">
        <f t="shared" ref="S7:S14" si="0">SUM(B7,C7,I7,J7,M7)</f>
        <v>20</v>
      </c>
      <c r="T7" s="107">
        <f>SUM(D7:G7,K7,N7)</f>
        <v>30</v>
      </c>
      <c r="U7" s="107">
        <f>SUM(H7,L7,O7:Q7)</f>
        <v>50</v>
      </c>
      <c r="V7" s="113"/>
      <c r="W7" s="74">
        <f>SUM(S7:U7)</f>
        <v>100</v>
      </c>
      <c r="X7" s="75" t="str">
        <f>IF(W7&gt;49,"Pass","Fail")</f>
        <v>Pass</v>
      </c>
      <c r="Y7" s="75" t="str">
        <f>IF(W7&lt;=49,"U",IF(W7&lt;=59,"D",IF(W7&lt;=69,"C",IF(W7&lt;=79,"B",IF(W7&lt;=89,"A",IF(W7&lt;=100,"A+"))))))</f>
        <v>A+</v>
      </c>
      <c r="Z7" s="69"/>
      <c r="AA7" s="76">
        <v>4</v>
      </c>
      <c r="AB7" s="77">
        <v>3</v>
      </c>
      <c r="AC7" s="78">
        <v>3</v>
      </c>
      <c r="AD7" s="75">
        <f>(AA7+AB7+AC7)</f>
        <v>10</v>
      </c>
    </row>
    <row r="8" spans="1:30" ht="24.95" customHeight="1" x14ac:dyDescent="0.3">
      <c r="A8" s="73" t="s">
        <v>39</v>
      </c>
      <c r="B8" s="95"/>
      <c r="C8" s="96"/>
      <c r="D8" s="96"/>
      <c r="E8" s="96"/>
      <c r="F8" s="96"/>
      <c r="G8" s="136"/>
      <c r="H8" s="97"/>
      <c r="I8" s="95"/>
      <c r="J8" s="96"/>
      <c r="K8" s="96"/>
      <c r="L8" s="96"/>
      <c r="M8" s="95"/>
      <c r="N8" s="96"/>
      <c r="O8" s="96"/>
      <c r="P8" s="136"/>
      <c r="Q8" s="97"/>
      <c r="R8" s="113"/>
      <c r="S8" s="107">
        <f t="shared" si="0"/>
        <v>0</v>
      </c>
      <c r="T8" s="107">
        <f t="shared" ref="T8:T14" si="1">SUM(D8:H8,K8,N8)</f>
        <v>0</v>
      </c>
      <c r="U8" s="107">
        <f t="shared" ref="U8:U14" si="2">SUM(L8:L8,O8:Q8)</f>
        <v>0</v>
      </c>
      <c r="V8" s="113"/>
      <c r="W8" s="74">
        <f t="shared" ref="W8:W14" si="3">SUM(S8:U8)</f>
        <v>0</v>
      </c>
      <c r="X8" s="75" t="str">
        <f t="shared" ref="X8:X11" si="4">IF(W8&gt;49,"Pass","Fail")</f>
        <v>Fail</v>
      </c>
      <c r="Y8" s="75" t="str">
        <f>IF(W8&lt;=49,"U",IF(W8&lt;=59,"D",IF(W8&lt;=69,"C",IF(W8&lt;=79,"B",IF(W8&lt;=89,"A",IF(W8&lt;=100,"A+"))))))</f>
        <v>U</v>
      </c>
      <c r="Z8" s="69"/>
      <c r="AA8" s="76">
        <v>0</v>
      </c>
      <c r="AB8" s="77">
        <v>0</v>
      </c>
      <c r="AC8" s="78">
        <v>0</v>
      </c>
      <c r="AD8" s="75">
        <f t="shared" ref="AD8:AD11" si="5">(AA8+AB8+AC8)</f>
        <v>0</v>
      </c>
    </row>
    <row r="9" spans="1:30" ht="24.95" customHeight="1" x14ac:dyDescent="0.3">
      <c r="A9" s="73" t="s">
        <v>39</v>
      </c>
      <c r="B9" s="95"/>
      <c r="C9" s="96"/>
      <c r="D9" s="96"/>
      <c r="E9" s="96"/>
      <c r="F9" s="96"/>
      <c r="G9" s="136"/>
      <c r="H9" s="97"/>
      <c r="I9" s="95"/>
      <c r="J9" s="96"/>
      <c r="K9" s="96"/>
      <c r="L9" s="96"/>
      <c r="M9" s="95"/>
      <c r="N9" s="96"/>
      <c r="O9" s="96"/>
      <c r="P9" s="136"/>
      <c r="Q9" s="97"/>
      <c r="R9" s="113"/>
      <c r="S9" s="107">
        <f t="shared" si="0"/>
        <v>0</v>
      </c>
      <c r="T9" s="107">
        <f t="shared" si="1"/>
        <v>0</v>
      </c>
      <c r="U9" s="107">
        <f t="shared" si="2"/>
        <v>0</v>
      </c>
      <c r="V9" s="113"/>
      <c r="W9" s="74">
        <f t="shared" si="3"/>
        <v>0</v>
      </c>
      <c r="X9" s="75" t="str">
        <f t="shared" si="4"/>
        <v>Fail</v>
      </c>
      <c r="Y9" s="75" t="str">
        <f>IF(W9&lt;=49,"U",IF(W9&lt;=59,"D",IF(W9&lt;=69,"C",IF(W9&lt;=79,"B",IF(W9&lt;=89,"A",IF(W9&lt;=100,"A+"))))))</f>
        <v>U</v>
      </c>
      <c r="Z9" s="69"/>
      <c r="AA9" s="76">
        <v>0</v>
      </c>
      <c r="AB9" s="77">
        <v>0</v>
      </c>
      <c r="AC9" s="78">
        <v>0</v>
      </c>
      <c r="AD9" s="75">
        <f t="shared" si="5"/>
        <v>0</v>
      </c>
    </row>
    <row r="10" spans="1:30" ht="24.95" customHeight="1" x14ac:dyDescent="0.3">
      <c r="A10" s="73" t="s">
        <v>39</v>
      </c>
      <c r="B10" s="95"/>
      <c r="C10" s="96"/>
      <c r="D10" s="96"/>
      <c r="E10" s="96"/>
      <c r="F10" s="96"/>
      <c r="G10" s="136"/>
      <c r="H10" s="97"/>
      <c r="I10" s="95"/>
      <c r="J10" s="96"/>
      <c r="K10" s="96"/>
      <c r="L10" s="96"/>
      <c r="M10" s="95"/>
      <c r="N10" s="96"/>
      <c r="O10" s="96"/>
      <c r="P10" s="136"/>
      <c r="Q10" s="97"/>
      <c r="R10" s="113"/>
      <c r="S10" s="107">
        <f t="shared" si="0"/>
        <v>0</v>
      </c>
      <c r="T10" s="107">
        <f t="shared" si="1"/>
        <v>0</v>
      </c>
      <c r="U10" s="107">
        <f t="shared" si="2"/>
        <v>0</v>
      </c>
      <c r="V10" s="113"/>
      <c r="W10" s="74">
        <f t="shared" si="3"/>
        <v>0</v>
      </c>
      <c r="X10" s="75" t="str">
        <f t="shared" si="4"/>
        <v>Fail</v>
      </c>
      <c r="Y10" s="75" t="str">
        <f>IF(W10&lt;=49,"U",IF(W10&lt;=59,"D",IF(W10&lt;=69,"C",IF(W10&lt;=79,"B",IF(W10&lt;=89,"A",IF(W10&lt;=100,"A+"))))))</f>
        <v>U</v>
      </c>
      <c r="Z10" s="69"/>
      <c r="AA10" s="76">
        <v>0</v>
      </c>
      <c r="AB10" s="77">
        <v>0</v>
      </c>
      <c r="AC10" s="78">
        <v>0</v>
      </c>
      <c r="AD10" s="75">
        <f t="shared" si="5"/>
        <v>0</v>
      </c>
    </row>
    <row r="11" spans="1:30" ht="24.95" customHeight="1" x14ac:dyDescent="0.3">
      <c r="A11" s="73" t="s">
        <v>39</v>
      </c>
      <c r="B11" s="95"/>
      <c r="C11" s="96"/>
      <c r="D11" s="96"/>
      <c r="E11" s="96"/>
      <c r="F11" s="96"/>
      <c r="G11" s="136"/>
      <c r="H11" s="97"/>
      <c r="I11" s="95"/>
      <c r="J11" s="96"/>
      <c r="K11" s="96"/>
      <c r="L11" s="96"/>
      <c r="M11" s="95"/>
      <c r="N11" s="96"/>
      <c r="O11" s="96"/>
      <c r="P11" s="136"/>
      <c r="Q11" s="97"/>
      <c r="R11" s="113"/>
      <c r="S11" s="107">
        <f t="shared" si="0"/>
        <v>0</v>
      </c>
      <c r="T11" s="107">
        <f t="shared" si="1"/>
        <v>0</v>
      </c>
      <c r="U11" s="107">
        <f t="shared" si="2"/>
        <v>0</v>
      </c>
      <c r="V11" s="113"/>
      <c r="W11" s="74">
        <f t="shared" si="3"/>
        <v>0</v>
      </c>
      <c r="X11" s="75" t="str">
        <f t="shared" si="4"/>
        <v>Fail</v>
      </c>
      <c r="Y11" s="75" t="str">
        <f t="shared" ref="Y11" si="6">IF(W11&lt;=49,"U",IF(W11&lt;=59,"D",IF(W11&lt;=69,"C",IF(W11&lt;=79,"B",IF(W11&lt;=89,"A",IF(W11&lt;=100,"A+"))))))</f>
        <v>U</v>
      </c>
      <c r="Z11" s="69"/>
      <c r="AA11" s="79">
        <v>0</v>
      </c>
      <c r="AB11" s="80">
        <v>0</v>
      </c>
      <c r="AC11" s="81">
        <v>0</v>
      </c>
      <c r="AD11" s="82">
        <f t="shared" si="5"/>
        <v>0</v>
      </c>
    </row>
    <row r="12" spans="1:30" ht="24.95" customHeight="1" x14ac:dyDescent="0.3">
      <c r="A12" s="73" t="s">
        <v>39</v>
      </c>
      <c r="B12" s="95"/>
      <c r="C12" s="96"/>
      <c r="D12" s="96"/>
      <c r="E12" s="96"/>
      <c r="F12" s="96"/>
      <c r="G12" s="136"/>
      <c r="H12" s="97"/>
      <c r="I12" s="95"/>
      <c r="J12" s="96"/>
      <c r="K12" s="96"/>
      <c r="L12" s="96"/>
      <c r="M12" s="95"/>
      <c r="N12" s="96"/>
      <c r="O12" s="96"/>
      <c r="P12" s="136"/>
      <c r="Q12" s="97"/>
      <c r="R12" s="113"/>
      <c r="S12" s="107">
        <f t="shared" si="0"/>
        <v>0</v>
      </c>
      <c r="T12" s="107">
        <f t="shared" si="1"/>
        <v>0</v>
      </c>
      <c r="U12" s="107">
        <f t="shared" si="2"/>
        <v>0</v>
      </c>
      <c r="V12" s="113"/>
      <c r="W12" s="74">
        <f t="shared" si="3"/>
        <v>0</v>
      </c>
      <c r="X12" s="75" t="str">
        <f>IF(W12&gt;49,"Pass","Fail")</f>
        <v>Fail</v>
      </c>
      <c r="Y12" s="75" t="str">
        <f>IF(W12&lt;=49,"U",IF(W12&lt;=59,"D",IF(W12&lt;=69,"C",IF(W12&lt;=79,"B",IF(W12&lt;=89,"A",IF(W12&lt;=100,"A+"))))))</f>
        <v>U</v>
      </c>
      <c r="Z12" s="69"/>
      <c r="AA12" s="79">
        <v>0</v>
      </c>
      <c r="AB12" s="80">
        <v>0</v>
      </c>
      <c r="AC12" s="83">
        <v>0</v>
      </c>
      <c r="AD12" s="82">
        <f>(AA12+AB12+AC12)</f>
        <v>0</v>
      </c>
    </row>
    <row r="13" spans="1:30" ht="24.95" customHeight="1" x14ac:dyDescent="0.3">
      <c r="A13" s="73" t="s">
        <v>39</v>
      </c>
      <c r="B13" s="95"/>
      <c r="C13" s="96"/>
      <c r="D13" s="96"/>
      <c r="E13" s="96"/>
      <c r="F13" s="96"/>
      <c r="G13" s="136"/>
      <c r="H13" s="97"/>
      <c r="I13" s="95"/>
      <c r="J13" s="96"/>
      <c r="K13" s="96"/>
      <c r="L13" s="96"/>
      <c r="M13" s="95"/>
      <c r="N13" s="96"/>
      <c r="O13" s="96"/>
      <c r="P13" s="136"/>
      <c r="Q13" s="97"/>
      <c r="R13" s="113"/>
      <c r="S13" s="107">
        <f t="shared" si="0"/>
        <v>0</v>
      </c>
      <c r="T13" s="107">
        <f t="shared" si="1"/>
        <v>0</v>
      </c>
      <c r="U13" s="107">
        <f t="shared" si="2"/>
        <v>0</v>
      </c>
      <c r="V13" s="113"/>
      <c r="W13" s="74">
        <f t="shared" si="3"/>
        <v>0</v>
      </c>
      <c r="X13" s="75" t="str">
        <f>IF(W13&gt;49,"Pass","Fail")</f>
        <v>Fail</v>
      </c>
      <c r="Y13" s="75" t="str">
        <f>IF(W13&lt;=49,"U",IF(W13&lt;=59,"D",IF(W13&lt;=69,"C",IF(W13&lt;=79,"B",IF(W13&lt;=89,"A",IF(W13&lt;=100,"A+"))))))</f>
        <v>U</v>
      </c>
      <c r="Z13" s="69"/>
      <c r="AA13" s="79">
        <v>0</v>
      </c>
      <c r="AB13" s="80">
        <v>0</v>
      </c>
      <c r="AC13" s="83">
        <v>0</v>
      </c>
      <c r="AD13" s="82">
        <f>(AA13+AB13+AC13)</f>
        <v>0</v>
      </c>
    </row>
    <row r="14" spans="1:30" ht="24.95" customHeight="1" x14ac:dyDescent="0.3">
      <c r="A14" s="73" t="s">
        <v>39</v>
      </c>
      <c r="B14" s="95"/>
      <c r="C14" s="96"/>
      <c r="D14" s="96"/>
      <c r="E14" s="96"/>
      <c r="F14" s="96"/>
      <c r="G14" s="136"/>
      <c r="H14" s="97"/>
      <c r="I14" s="95"/>
      <c r="J14" s="96"/>
      <c r="K14" s="96"/>
      <c r="L14" s="96"/>
      <c r="M14" s="95"/>
      <c r="N14" s="96"/>
      <c r="O14" s="96"/>
      <c r="P14" s="136"/>
      <c r="Q14" s="97"/>
      <c r="R14" s="113"/>
      <c r="S14" s="107">
        <f t="shared" si="0"/>
        <v>0</v>
      </c>
      <c r="T14" s="107">
        <f t="shared" si="1"/>
        <v>0</v>
      </c>
      <c r="U14" s="107">
        <f t="shared" si="2"/>
        <v>0</v>
      </c>
      <c r="V14" s="113"/>
      <c r="W14" s="74">
        <f t="shared" si="3"/>
        <v>0</v>
      </c>
      <c r="X14" s="75" t="str">
        <f t="shared" ref="X14" si="7">IF(W14&gt;49,"Pass","Fail")</f>
        <v>Fail</v>
      </c>
      <c r="Y14" s="75" t="str">
        <f t="shared" ref="Y14" si="8">IF(W14&lt;=49,"U",IF(W14&lt;=59,"D",IF(W14&lt;=69,"C",IF(W14&lt;=79,"B",IF(W14&lt;=89,"A",IF(W14&lt;=100,"A+"))))))</f>
        <v>U</v>
      </c>
      <c r="Z14" s="69"/>
      <c r="AA14" s="79">
        <v>0</v>
      </c>
      <c r="AB14" s="80">
        <v>0</v>
      </c>
      <c r="AC14" s="83">
        <v>0</v>
      </c>
      <c r="AD14" s="82">
        <f t="shared" ref="AD14" si="9">(AA14+AB14+AC14)</f>
        <v>0</v>
      </c>
    </row>
    <row r="15" spans="1:30" ht="24.95" customHeight="1" thickBot="1" x14ac:dyDescent="0.35">
      <c r="A15" s="84"/>
      <c r="B15" s="98"/>
      <c r="C15" s="99"/>
      <c r="D15" s="99"/>
      <c r="E15" s="99"/>
      <c r="F15" s="99"/>
      <c r="G15" s="137"/>
      <c r="H15" s="100"/>
      <c r="I15" s="98"/>
      <c r="J15" s="99"/>
      <c r="K15" s="99"/>
      <c r="L15" s="99"/>
      <c r="M15" s="98"/>
      <c r="N15" s="99"/>
      <c r="O15" s="99"/>
      <c r="P15" s="137"/>
      <c r="Q15" s="100"/>
      <c r="R15" s="113"/>
      <c r="S15" s="108"/>
      <c r="T15" s="108"/>
      <c r="U15" s="108"/>
      <c r="V15" s="113"/>
      <c r="W15" s="85"/>
      <c r="X15" s="86"/>
      <c r="Y15" s="87"/>
      <c r="Z15" s="69"/>
      <c r="AA15" s="88"/>
      <c r="AB15" s="89"/>
      <c r="AC15" s="90"/>
      <c r="AD15" s="87"/>
    </row>
  </sheetData>
  <mergeCells count="6">
    <mergeCell ref="AA1:AD1"/>
    <mergeCell ref="B3:H3"/>
    <mergeCell ref="I3:L3"/>
    <mergeCell ref="M3:Q3"/>
    <mergeCell ref="B1:F1"/>
    <mergeCell ref="S3:U3"/>
  </mergeCells>
  <conditionalFormatting sqref="X15">
    <cfRule type="containsText" dxfId="5" priority="6" operator="containsText" text="FAIL">
      <formula>NOT(ISERROR(SEARCH("FAIL",X15)))</formula>
    </cfRule>
  </conditionalFormatting>
  <conditionalFormatting sqref="Y10:Y14">
    <cfRule type="containsText" dxfId="4" priority="4" operator="containsText" text="A+">
      <formula>NOT(ISERROR(SEARCH("A+",Y10)))</formula>
    </cfRule>
    <cfRule type="containsText" dxfId="3" priority="5" operator="containsText" text="U">
      <formula>NOT(ISERROR(SEARCH("U",Y10)))</formula>
    </cfRule>
  </conditionalFormatting>
  <conditionalFormatting sqref="X7:X14">
    <cfRule type="containsText" dxfId="2" priority="3" operator="containsText" text="FAIL">
      <formula>NOT(ISERROR(SEARCH("FAIL",X7)))</formula>
    </cfRule>
  </conditionalFormatting>
  <conditionalFormatting sqref="Y7:Y9">
    <cfRule type="containsText" dxfId="1" priority="1" operator="containsText" text="A+">
      <formula>NOT(ISERROR(SEARCH("A+",Y7)))</formula>
    </cfRule>
    <cfRule type="containsText" dxfId="0" priority="2" operator="containsText" text="U">
      <formula>NOT(ISERROR(SEARCH("U",Y7)))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Assessment Criteria</vt:lpstr>
      <vt:lpstr>Assessment Modes</vt:lpstr>
      <vt:lpstr>Marking Scheme</vt:lpstr>
      <vt:lpstr>Result 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Buttigieg</dc:creator>
  <cp:lastModifiedBy>Andrew Triganza Scott</cp:lastModifiedBy>
  <dcterms:created xsi:type="dcterms:W3CDTF">2018-08-03T07:35:39Z</dcterms:created>
  <dcterms:modified xsi:type="dcterms:W3CDTF">2018-10-21T05:36:01Z</dcterms:modified>
</cp:coreProperties>
</file>